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135" windowWidth="10035" windowHeight="12705" tabRatio="879" activeTab="2"/>
  </bookViews>
  <sheets>
    <sheet name="т2" sheetId="101" r:id="rId1"/>
    <sheet name="т4" sheetId="96" r:id="rId2"/>
    <sheet name="т6" sheetId="100" r:id="rId3"/>
  </sheets>
  <externalReferences>
    <externalReference r:id="rId4"/>
  </externalReferences>
  <definedNames>
    <definedName name="_xlnm.Print_Titles" localSheetId="1">т4!$8:$8</definedName>
    <definedName name="_xlnm.Print_Titles" localSheetId="2">т6!$4:$4</definedName>
    <definedName name="_xlnm.Print_Area" localSheetId="1">т4!$A$1:$Q$13</definedName>
    <definedName name="_xlnm.Print_Area" localSheetId="2">т6!$A$1:$P$48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25" i="100" l="1"/>
  <c r="D19" i="100"/>
  <c r="D20" i="100" s="1"/>
  <c r="D21" i="100" l="1"/>
  <c r="D24" i="100" s="1"/>
  <c r="D22" i="100" s="1"/>
</calcChain>
</file>

<file path=xl/sharedStrings.xml><?xml version="1.0" encoding="utf-8"?>
<sst xmlns="http://schemas.openxmlformats.org/spreadsheetml/2006/main" count="188" uniqueCount="97">
  <si>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</si>
  <si>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</si>
  <si>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</si>
  <si>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</si>
  <si>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</si>
  <si>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</si>
  <si>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</si>
  <si>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</si>
  <si>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</si>
  <si>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</si>
  <si>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</si>
  <si>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</si>
  <si>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</si>
  <si>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</si>
  <si>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</si>
  <si>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</si>
  <si>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</si>
  <si>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</si>
  <si>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</si>
  <si>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</si>
  <si>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</si>
  <si>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</si>
  <si>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</si>
  <si>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</si>
  <si>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</si>
  <si>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</si>
  <si>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</si>
  <si>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</si>
  <si>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</si>
  <si>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</si>
  <si>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</si>
  <si>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</si>
  <si>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</si>
  <si>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</si>
  <si>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</si>
  <si>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</si>
  <si>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</si>
  <si>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</si>
  <si>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</si>
  <si>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</si>
  <si>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</si>
  <si>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</si>
  <si>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</si>
  <si>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</si>
  <si>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</si>
  <si>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</si>
  <si>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</si>
  <si>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</si>
  <si>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</si>
  <si>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</si>
  <si>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</si>
  <si>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Тип инвестиционного проекта: 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</si>
  <si>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</si>
  <si>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</si>
  <si>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</si>
  <si>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</si>
  <si>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</si>
  <si>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</si>
  <si>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</si>
  <si>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км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</si>
  <si>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</si>
  <si>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</si>
  <si>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</si>
  <si>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</si>
  <si>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Таблица 2. Реконструкция ПС (элементов ПС), строительство элементов ПС 35-750 кВ </t>
  </si>
  <si>
    <t>УНЦ АСУТП ПС и ТМ</t>
  </si>
  <si>
    <t>А3-02</t>
  </si>
  <si>
    <t>Затраты на проектно-изыскательские работы для отдельных элементов электрических сетей</t>
  </si>
  <si>
    <t>Затраты по УНЦ, млн. руб.: от 21 до 50,9</t>
  </si>
  <si>
    <t xml:space="preserve"> 1 объект</t>
  </si>
  <si>
    <t>П6-09</t>
  </si>
  <si>
    <t>Наименование инвестиционного проекта: 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</si>
  <si>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УНЦ ОКСН</t>
  </si>
  <si>
    <t>Количество волокон, шт.: 16
Максимально допустимая растягивающая нагрузка, кН: 40</t>
  </si>
  <si>
    <t>О2-02-5</t>
  </si>
  <si>
    <t>Количество волокон, шт.: 16 Максимально допустимая растягивающая нагрузка, кН: 40</t>
  </si>
  <si>
    <t>Год раскрытия информации:  2022</t>
  </si>
  <si>
    <t xml:space="preserve">Идентификатор инвестиционного проекта:  </t>
  </si>
  <si>
    <t>J_Che254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</si>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</sst>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_)"/>
    <numFmt numFmtId="169" formatCode="0.0"/>
    <numFmt numFmtId="170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0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3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70" fontId="44" fillId="0" borderId="14" xfId="0" applyNumberFormat="1" applyFont="1" applyFill="1" applyBorder="1" applyAlignment="1">
      <alignment horizontal="right" vertical="center"/>
    </xf>
    <xf numFmtId="169" fontId="34" fillId="0" borderId="10" xfId="21" applyNumberFormat="1" applyFont="1" applyFill="1" applyBorder="1" applyAlignment="1">
      <alignment horizontal="center" vertical="center"/>
    </xf>
    <xf numFmtId="0" fontId="38" fillId="0" borderId="10" xfId="21" applyFont="1" applyBorder="1" applyAlignment="1">
      <alignment horizontal="center" vertical="center"/>
    </xf>
    <xf numFmtId="168" fontId="38" fillId="0" borderId="10" xfId="21" applyNumberFormat="1" applyFont="1" applyFill="1" applyBorder="1" applyAlignment="1">
      <alignment horizontal="center" vertical="center"/>
    </xf>
    <xf numFmtId="0" fontId="38" fillId="0" borderId="10" xfId="2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28" applyFont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1" fillId="0" borderId="0" xfId="28" applyFont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1" fillId="0" borderId="0" xfId="28" applyFont="1" applyAlignment="1">
      <alignment vertical="center" wrapText="1"/>
    </xf>
    <xf numFmtId="0" fontId="41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  <xf numFmtId="169" fontId="38" fillId="0" borderId="10" xfId="21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 wrapText="1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2"/>
  <sheetViews>
    <sheetView zoomScale="70" zoomScaleNormal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:I11"/>
    </sheetView>
  </sheetViews>
  <sheetFormatPr defaultRowHeight="15.75" x14ac:dyDescent="0.25"/>
  <cols>
    <col min="2" max="2" width="22.875" customWidth="1"/>
    <col min="3" max="9" width="14.5" customWidth="1"/>
    <col min="10" max="10" width="28.875" customWidth="1"/>
    <col min="11" max="17" width="14.5" customWidth="1"/>
  </cols>
  <sheetData>
    <row r="3" spans="1:19" s="53" customFormat="1" x14ac:dyDescent="0.25">
      <c r="A3" s="68" t="s">
        <v>64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1:19" s="53" customFormat="1" x14ac:dyDescent="0.25">
      <c r="A4" s="67" t="s">
        <v>0</v>
      </c>
      <c r="B4" s="67" t="s">
        <v>1</v>
      </c>
      <c r="C4" s="67" t="s">
        <v>7</v>
      </c>
      <c r="D4" s="67"/>
      <c r="E4" s="67"/>
      <c r="F4" s="67"/>
      <c r="G4" s="67"/>
      <c r="H4" s="67"/>
      <c r="I4" s="67"/>
      <c r="J4" s="67" t="s">
        <v>1</v>
      </c>
      <c r="K4" s="67" t="s">
        <v>8</v>
      </c>
      <c r="L4" s="67"/>
      <c r="M4" s="67"/>
      <c r="N4" s="67"/>
      <c r="O4" s="67"/>
      <c r="P4" s="67"/>
      <c r="Q4" s="67"/>
    </row>
    <row r="5" spans="1:19" s="53" customFormat="1" x14ac:dyDescent="0.25">
      <c r="A5" s="67"/>
      <c r="B5" s="67"/>
      <c r="C5" s="67" t="s">
        <v>52</v>
      </c>
      <c r="D5" s="67"/>
      <c r="E5" s="67"/>
      <c r="F5" s="67"/>
      <c r="G5" s="67"/>
      <c r="H5" s="67"/>
      <c r="I5" s="67"/>
      <c r="J5" s="67"/>
      <c r="K5" s="67" t="s">
        <v>52</v>
      </c>
      <c r="L5" s="67"/>
      <c r="M5" s="67"/>
      <c r="N5" s="67"/>
      <c r="O5" s="67"/>
      <c r="P5" s="67"/>
      <c r="Q5" s="67"/>
    </row>
    <row r="6" spans="1:19" s="53" customFormat="1" x14ac:dyDescent="0.25">
      <c r="A6" s="67"/>
      <c r="B6" s="67"/>
      <c r="C6" s="67" t="s">
        <v>4</v>
      </c>
      <c r="D6" s="67"/>
      <c r="E6" s="67"/>
      <c r="F6" s="67"/>
      <c r="G6" s="67" t="s">
        <v>20</v>
      </c>
      <c r="H6" s="67"/>
      <c r="I6" s="67"/>
      <c r="J6" s="67"/>
      <c r="K6" s="67" t="s">
        <v>55</v>
      </c>
      <c r="L6" s="67"/>
      <c r="M6" s="67"/>
      <c r="N6" s="67"/>
      <c r="O6" s="67" t="s">
        <v>20</v>
      </c>
      <c r="P6" s="67"/>
      <c r="Q6" s="67"/>
    </row>
    <row r="7" spans="1:19" s="53" customFormat="1" ht="75" x14ac:dyDescent="0.25">
      <c r="A7" s="67"/>
      <c r="B7" s="67"/>
      <c r="C7" s="58" t="s">
        <v>6</v>
      </c>
      <c r="D7" s="58" t="s">
        <v>2</v>
      </c>
      <c r="E7" s="58" t="s">
        <v>18</v>
      </c>
      <c r="F7" s="58" t="s">
        <v>3</v>
      </c>
      <c r="G7" s="58" t="s">
        <v>5</v>
      </c>
      <c r="H7" s="58" t="s">
        <v>56</v>
      </c>
      <c r="I7" s="58" t="s">
        <v>13</v>
      </c>
      <c r="J7" s="67"/>
      <c r="K7" s="58" t="s">
        <v>6</v>
      </c>
      <c r="L7" s="58" t="s">
        <v>2</v>
      </c>
      <c r="M7" s="58" t="s">
        <v>18</v>
      </c>
      <c r="N7" s="58" t="s">
        <v>3</v>
      </c>
      <c r="O7" s="58" t="s">
        <v>5</v>
      </c>
      <c r="P7" s="58" t="s">
        <v>56</v>
      </c>
      <c r="Q7" s="58" t="s">
        <v>13</v>
      </c>
      <c r="R7" s="58" t="s">
        <v>57</v>
      </c>
      <c r="S7" s="58" t="s">
        <v>58</v>
      </c>
    </row>
    <row r="8" spans="1:19" s="53" customFormat="1" x14ac:dyDescent="0.25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58">
        <v>14</v>
      </c>
      <c r="O8" s="58">
        <v>15</v>
      </c>
      <c r="P8" s="58">
        <v>16</v>
      </c>
      <c r="Q8" s="58">
        <v>17</v>
      </c>
    </row>
    <row r="9" spans="1:19" s="53" customFormat="1" x14ac:dyDescent="0.25">
      <c r="A9" s="59">
        <v>1</v>
      </c>
      <c r="B9" s="59" t="s">
        <v>19</v>
      </c>
      <c r="C9" s="60">
        <v>110</v>
      </c>
      <c r="D9" s="59" t="s">
        <v>19</v>
      </c>
      <c r="E9" s="61">
        <v>1</v>
      </c>
      <c r="F9" s="59" t="s">
        <v>60</v>
      </c>
      <c r="G9" s="59" t="s">
        <v>66</v>
      </c>
      <c r="H9" s="62">
        <v>23531</v>
      </c>
      <c r="I9" s="62">
        <v>23531</v>
      </c>
      <c r="J9" s="59" t="s">
        <v>65</v>
      </c>
      <c r="K9" s="60">
        <v>110</v>
      </c>
      <c r="L9" s="59" t="s">
        <v>19</v>
      </c>
      <c r="M9" s="61">
        <v>1</v>
      </c>
      <c r="N9" s="59" t="s">
        <v>60</v>
      </c>
      <c r="O9" s="59" t="s">
        <v>66</v>
      </c>
      <c r="P9" s="62">
        <v>23531</v>
      </c>
      <c r="Q9" s="62">
        <v>23531</v>
      </c>
      <c r="R9" s="53">
        <v>1</v>
      </c>
      <c r="S9" s="53" t="s">
        <v>65</v>
      </c>
    </row>
    <row r="10" spans="1:19" s="53" customFormat="1" ht="60" x14ac:dyDescent="0.25">
      <c r="A10" s="59">
        <v>2</v>
      </c>
      <c r="B10" s="59" t="s">
        <v>19</v>
      </c>
      <c r="C10" s="60" t="s">
        <v>19</v>
      </c>
      <c r="D10" s="59" t="s">
        <v>68</v>
      </c>
      <c r="E10" s="61">
        <v>1</v>
      </c>
      <c r="F10" s="59" t="s">
        <v>69</v>
      </c>
      <c r="G10" s="59" t="s">
        <v>70</v>
      </c>
      <c r="H10" s="62">
        <v>3000</v>
      </c>
      <c r="I10" s="62">
        <v>3000</v>
      </c>
      <c r="J10" s="59" t="s">
        <v>67</v>
      </c>
      <c r="K10" s="60" t="s">
        <v>19</v>
      </c>
      <c r="L10" s="59" t="s">
        <v>68</v>
      </c>
      <c r="M10" s="61">
        <v>1</v>
      </c>
      <c r="N10" s="59" t="s">
        <v>69</v>
      </c>
      <c r="O10" s="59" t="s">
        <v>70</v>
      </c>
      <c r="P10" s="62">
        <v>3000</v>
      </c>
      <c r="Q10" s="62">
        <v>3000</v>
      </c>
      <c r="R10" s="53">
        <v>1</v>
      </c>
      <c r="S10" s="53" t="s">
        <v>68</v>
      </c>
    </row>
    <row r="11" spans="1:19" s="53" customFormat="1" ht="60" x14ac:dyDescent="0.25">
      <c r="A11" s="59" t="s">
        <v>61</v>
      </c>
      <c r="B11" s="59" t="s">
        <v>62</v>
      </c>
      <c r="C11" s="60" t="s">
        <v>63</v>
      </c>
      <c r="D11" s="59" t="s">
        <v>63</v>
      </c>
      <c r="E11" s="61" t="s">
        <v>63</v>
      </c>
      <c r="F11" s="59" t="s">
        <v>63</v>
      </c>
      <c r="G11" s="59" t="s">
        <v>63</v>
      </c>
      <c r="H11" s="62" t="s">
        <v>63</v>
      </c>
      <c r="I11" s="62">
        <v>26531</v>
      </c>
      <c r="J11" s="59" t="s">
        <v>62</v>
      </c>
      <c r="K11" s="60" t="s">
        <v>63</v>
      </c>
      <c r="L11" s="59" t="s">
        <v>63</v>
      </c>
      <c r="M11" s="61" t="s">
        <v>63</v>
      </c>
      <c r="N11" s="59" t="s">
        <v>63</v>
      </c>
      <c r="O11" s="59" t="s">
        <v>63</v>
      </c>
      <c r="P11" s="62" t="s">
        <v>63</v>
      </c>
      <c r="Q11" s="62">
        <v>26531</v>
      </c>
      <c r="R11" s="53" t="s">
        <v>63</v>
      </c>
      <c r="S11" s="53" t="s">
        <v>63</v>
      </c>
    </row>
    <row r="12" spans="1:19" s="53" customFormat="1" x14ac:dyDescent="0.25"/>
  </sheetData>
  <mergeCells count="12">
    <mergeCell ref="C6:F6"/>
    <mergeCell ref="G6:I6"/>
    <mergeCell ref="K6:N6"/>
    <mergeCell ref="O6:Q6"/>
    <mergeCell ref="A3:P3"/>
    <mergeCell ref="A4:A7"/>
    <mergeCell ref="B4:B7"/>
    <mergeCell ref="C4:I4"/>
    <mergeCell ref="J4:J7"/>
    <mergeCell ref="K4:Q4"/>
    <mergeCell ref="C5:I5"/>
    <mergeCell ref="K5:Q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0"/>
  <sheetViews>
    <sheetView view="pageBreakPreview" zoomScale="70" zoomScaleNormal="70" zoomScaleSheetLayoutView="70" workbookViewId="0">
      <selection activeCell="A2" sqref="A2:XFD13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6.375" style="3" customWidth="1"/>
    <col min="18" max="16384" width="9" style="3"/>
  </cols>
  <sheetData>
    <row r="3" spans="1:19" s="53" customFormat="1" x14ac:dyDescent="0.25">
      <c r="A3" s="68" t="s">
        <v>53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pans="1:19" s="53" customFormat="1" x14ac:dyDescent="0.25">
      <c r="A4" s="67" t="s">
        <v>0</v>
      </c>
      <c r="B4" s="67" t="s">
        <v>1</v>
      </c>
      <c r="C4" s="67" t="s">
        <v>7</v>
      </c>
      <c r="D4" s="67"/>
      <c r="E4" s="67"/>
      <c r="F4" s="67"/>
      <c r="G4" s="67"/>
      <c r="H4" s="67"/>
      <c r="I4" s="67"/>
      <c r="J4" s="67" t="s">
        <v>1</v>
      </c>
      <c r="K4" s="67" t="s">
        <v>8</v>
      </c>
      <c r="L4" s="67"/>
      <c r="M4" s="67"/>
      <c r="N4" s="67"/>
      <c r="O4" s="67"/>
      <c r="P4" s="67"/>
      <c r="Q4" s="67"/>
    </row>
    <row r="5" spans="1:19" s="53" customFormat="1" x14ac:dyDescent="0.25">
      <c r="A5" s="67"/>
      <c r="B5" s="67"/>
      <c r="C5" s="67" t="s">
        <v>52</v>
      </c>
      <c r="D5" s="67"/>
      <c r="E5" s="67"/>
      <c r="F5" s="67"/>
      <c r="G5" s="67"/>
      <c r="H5" s="67"/>
      <c r="I5" s="67"/>
      <c r="J5" s="67"/>
      <c r="K5" s="67" t="s">
        <v>54</v>
      </c>
      <c r="L5" s="67" t="s">
        <v>52</v>
      </c>
      <c r="M5" s="67"/>
      <c r="N5" s="67"/>
      <c r="O5" s="67"/>
      <c r="P5" s="67"/>
      <c r="Q5" s="67"/>
    </row>
    <row r="6" spans="1:19" s="53" customFormat="1" x14ac:dyDescent="0.25">
      <c r="A6" s="67"/>
      <c r="B6" s="67"/>
      <c r="C6" s="67" t="s">
        <v>4</v>
      </c>
      <c r="D6" s="67"/>
      <c r="E6" s="67"/>
      <c r="F6" s="67"/>
      <c r="G6" s="67" t="s">
        <v>20</v>
      </c>
      <c r="H6" s="67"/>
      <c r="I6" s="67"/>
      <c r="J6" s="67"/>
      <c r="K6" s="67" t="s">
        <v>55</v>
      </c>
      <c r="L6" s="67"/>
      <c r="M6" s="67"/>
      <c r="N6" s="67"/>
      <c r="O6" s="67" t="s">
        <v>20</v>
      </c>
      <c r="P6" s="67"/>
      <c r="Q6" s="67"/>
    </row>
    <row r="7" spans="1:19" s="53" customFormat="1" ht="75" x14ac:dyDescent="0.25">
      <c r="A7" s="67"/>
      <c r="B7" s="67"/>
      <c r="C7" s="54" t="s">
        <v>6</v>
      </c>
      <c r="D7" s="54" t="s">
        <v>2</v>
      </c>
      <c r="E7" s="54" t="s">
        <v>18</v>
      </c>
      <c r="F7" s="54" t="s">
        <v>3</v>
      </c>
      <c r="G7" s="54" t="s">
        <v>5</v>
      </c>
      <c r="H7" s="54" t="s">
        <v>56</v>
      </c>
      <c r="I7" s="54" t="s">
        <v>13</v>
      </c>
      <c r="J7" s="67"/>
      <c r="K7" s="54" t="s">
        <v>6</v>
      </c>
      <c r="L7" s="54" t="s">
        <v>2</v>
      </c>
      <c r="M7" s="54" t="s">
        <v>18</v>
      </c>
      <c r="N7" s="54" t="s">
        <v>3</v>
      </c>
      <c r="O7" s="54" t="s">
        <v>5</v>
      </c>
      <c r="P7" s="54" t="s">
        <v>56</v>
      </c>
      <c r="Q7" s="55" t="s">
        <v>13</v>
      </c>
      <c r="R7" s="54" t="s">
        <v>57</v>
      </c>
      <c r="S7" s="54" t="s">
        <v>58</v>
      </c>
    </row>
    <row r="8" spans="1:19" s="53" customFormat="1" x14ac:dyDescent="0.25">
      <c r="A8" s="54">
        <v>1</v>
      </c>
      <c r="B8" s="54">
        <v>2</v>
      </c>
      <c r="C8" s="54">
        <v>3</v>
      </c>
      <c r="D8" s="54">
        <v>4</v>
      </c>
      <c r="E8" s="54">
        <v>5</v>
      </c>
      <c r="F8" s="54">
        <v>6</v>
      </c>
      <c r="G8" s="54">
        <v>7</v>
      </c>
      <c r="H8" s="54">
        <v>8</v>
      </c>
      <c r="I8" s="54">
        <v>9</v>
      </c>
      <c r="J8" s="54">
        <v>10</v>
      </c>
      <c r="K8" s="54">
        <v>11</v>
      </c>
      <c r="L8" s="54">
        <v>12</v>
      </c>
      <c r="M8" s="54">
        <v>13</v>
      </c>
      <c r="N8" s="54">
        <v>14</v>
      </c>
      <c r="O8" s="54">
        <v>15</v>
      </c>
      <c r="P8" s="56">
        <v>16</v>
      </c>
      <c r="Q8" s="57">
        <v>17</v>
      </c>
    </row>
    <row r="9" spans="1:19" s="53" customFormat="1" ht="135" x14ac:dyDescent="0.25">
      <c r="A9" s="59">
        <v>1</v>
      </c>
      <c r="B9" s="59" t="s">
        <v>72</v>
      </c>
      <c r="C9" s="60" t="s">
        <v>19</v>
      </c>
      <c r="D9" s="59" t="s">
        <v>73</v>
      </c>
      <c r="E9" s="61">
        <v>29.321000000000002</v>
      </c>
      <c r="F9" s="59" t="s">
        <v>59</v>
      </c>
      <c r="G9" s="59" t="s">
        <v>74</v>
      </c>
      <c r="H9" s="62">
        <v>339</v>
      </c>
      <c r="I9" s="62">
        <v>10337.41</v>
      </c>
      <c r="J9" s="59" t="s">
        <v>72</v>
      </c>
      <c r="K9" s="60" t="s">
        <v>19</v>
      </c>
      <c r="L9" s="59" t="s">
        <v>73</v>
      </c>
      <c r="M9" s="61">
        <v>29.321000000000002</v>
      </c>
      <c r="N9" s="59" t="s">
        <v>59</v>
      </c>
      <c r="O9" s="59" t="s">
        <v>74</v>
      </c>
      <c r="P9" s="62">
        <v>339</v>
      </c>
      <c r="Q9" s="62">
        <v>10337.41</v>
      </c>
      <c r="R9" s="53">
        <v>1.04</v>
      </c>
      <c r="S9" s="53" t="s">
        <v>75</v>
      </c>
    </row>
    <row r="10" spans="1:19" s="53" customFormat="1" ht="75" x14ac:dyDescent="0.25">
      <c r="A10" s="59" t="s">
        <v>61</v>
      </c>
      <c r="B10" s="59" t="s">
        <v>62</v>
      </c>
      <c r="C10" s="60" t="s">
        <v>63</v>
      </c>
      <c r="D10" s="59" t="s">
        <v>63</v>
      </c>
      <c r="E10" s="61" t="s">
        <v>63</v>
      </c>
      <c r="F10" s="59" t="s">
        <v>63</v>
      </c>
      <c r="G10" s="59" t="s">
        <v>63</v>
      </c>
      <c r="H10" s="62" t="s">
        <v>63</v>
      </c>
      <c r="I10" s="62">
        <v>10337.41</v>
      </c>
      <c r="J10" s="59" t="s">
        <v>62</v>
      </c>
      <c r="K10" s="60" t="s">
        <v>63</v>
      </c>
      <c r="L10" s="59" t="s">
        <v>63</v>
      </c>
      <c r="M10" s="61" t="s">
        <v>63</v>
      </c>
      <c r="N10" s="59" t="s">
        <v>63</v>
      </c>
      <c r="O10" s="59" t="s">
        <v>63</v>
      </c>
      <c r="P10" s="62" t="s">
        <v>63</v>
      </c>
      <c r="Q10" s="62">
        <v>10337.41</v>
      </c>
      <c r="R10" s="53" t="s">
        <v>63</v>
      </c>
      <c r="S10" s="53" t="s">
        <v>63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51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zoomScale="70" zoomScaleNormal="70" zoomScaleSheetLayoutView="70" workbookViewId="0">
      <selection activeCell="F25" sqref="F25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71" t="s">
        <v>12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"/>
      <c r="P4" s="10"/>
      <c r="Q4" s="14"/>
    </row>
    <row r="5" spans="1:17" ht="22.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1"/>
    </row>
    <row r="6" spans="1:17" x14ac:dyDescent="0.25">
      <c r="A6" s="73" t="s">
        <v>45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1"/>
    </row>
    <row r="7" spans="1:17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"/>
    </row>
    <row r="8" spans="1:17" x14ac:dyDescent="0.25">
      <c r="A8" s="73" t="s">
        <v>76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11"/>
    </row>
    <row r="9" spans="1:17" x14ac:dyDescent="0.25">
      <c r="A9" s="70" t="s">
        <v>71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15.75" customHeight="1" x14ac:dyDescent="0.25">
      <c r="A10" s="70" t="s">
        <v>77</v>
      </c>
      <c r="B10" s="70"/>
      <c r="C10" s="70"/>
      <c r="D10" s="84" t="s">
        <v>78</v>
      </c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</row>
    <row r="11" spans="1:17" ht="15.75" customHeight="1" x14ac:dyDescent="0.25">
      <c r="A11" s="70" t="s">
        <v>79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</row>
    <row r="12" spans="1:17" x14ac:dyDescent="0.25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7" x14ac:dyDescent="0.25">
      <c r="A13" s="70" t="s">
        <v>43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7" x14ac:dyDescent="0.25">
      <c r="A14" s="70" t="s">
        <v>51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</row>
    <row r="15" spans="1:17" x14ac:dyDescent="0.25">
      <c r="A15" s="74" t="s">
        <v>44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</row>
    <row r="16" spans="1:17" ht="47.25" customHeight="1" x14ac:dyDescent="0.25">
      <c r="A16" s="76" t="s">
        <v>16</v>
      </c>
      <c r="B16" s="77"/>
      <c r="C16" s="77"/>
      <c r="D16" s="78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36868.410000000003</v>
      </c>
      <c r="D19" s="20">
        <f>т2!Q11+т4!Q10</f>
        <v>36868.410000000003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1">
        <v>7373.6820000000007</v>
      </c>
      <c r="D20" s="21">
        <f>D19*20%</f>
        <v>7373.6820000000007</v>
      </c>
      <c r="E20" s="25"/>
      <c r="F20" s="80" t="s">
        <v>25</v>
      </c>
      <c r="G20" s="81"/>
      <c r="H20" s="81"/>
      <c r="I20" s="81"/>
      <c r="J20" s="81"/>
      <c r="K20" s="81"/>
      <c r="L20" s="81"/>
      <c r="M20" s="81"/>
      <c r="N20" s="81"/>
      <c r="O20" s="82"/>
    </row>
    <row r="21" spans="1:16" ht="111.75" x14ac:dyDescent="0.25">
      <c r="A21" s="12">
        <v>3</v>
      </c>
      <c r="B21" s="19" t="s">
        <v>32</v>
      </c>
      <c r="C21" s="21">
        <v>44242.092000000004</v>
      </c>
      <c r="D21" s="21">
        <f>D19+D20</f>
        <v>44242.092000000004</v>
      </c>
      <c r="E21" s="25"/>
      <c r="F21" s="52">
        <v>2018</v>
      </c>
      <c r="G21" s="52">
        <v>2019</v>
      </c>
      <c r="H21" s="52">
        <v>2020</v>
      </c>
      <c r="I21" s="52">
        <v>2021</v>
      </c>
      <c r="J21" s="52">
        <v>2022</v>
      </c>
      <c r="K21" s="52">
        <v>2023</v>
      </c>
      <c r="L21" s="52">
        <v>2024</v>
      </c>
      <c r="M21" s="52">
        <v>2025</v>
      </c>
      <c r="N21" s="52">
        <v>2026</v>
      </c>
      <c r="O21" s="52">
        <v>2027</v>
      </c>
    </row>
    <row r="22" spans="1:16" ht="48.75" x14ac:dyDescent="0.25">
      <c r="A22" s="12" t="s">
        <v>22</v>
      </c>
      <c r="B22" s="35" t="s">
        <v>33</v>
      </c>
      <c r="C22" s="21">
        <v>56867.281526659295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56728.695406970619</v>
      </c>
      <c r="E22" s="36"/>
      <c r="F22" s="64">
        <v>105.3</v>
      </c>
      <c r="G22" s="65">
        <v>106.8</v>
      </c>
      <c r="H22" s="65">
        <v>106.2</v>
      </c>
      <c r="I22" s="66">
        <v>105.1</v>
      </c>
      <c r="J22" s="88">
        <v>105.10035646544816</v>
      </c>
      <c r="K22" s="63">
        <v>104.90017622301767</v>
      </c>
      <c r="L22" s="89">
        <v>104.70002730372529</v>
      </c>
      <c r="M22" s="89">
        <v>104.70002730372529</v>
      </c>
      <c r="N22" s="89">
        <v>104.70002730372529</v>
      </c>
      <c r="O22" s="89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44242.092000000004</v>
      </c>
      <c r="D24" s="20">
        <f>D21-D23</f>
        <v>44242.092000000004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51626.43574342622</v>
      </c>
      <c r="D25" s="20">
        <f>SUM(D26:D30)</f>
        <v>51626.435743426198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87" t="s">
        <v>80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87" t="s">
        <v>81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87" t="s">
        <v>82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87" t="s">
        <v>83</v>
      </c>
      <c r="C29" s="20">
        <v>4146.8475329122202</v>
      </c>
      <c r="D29" s="20">
        <f>VLOOKUP($D$10,'[1]Формат ИПР'!$D:$DG,72,0)*1000</f>
        <v>4146.8475329122202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87" t="s">
        <v>84</v>
      </c>
      <c r="C30" s="20">
        <v>47479.588210513997</v>
      </c>
      <c r="D30" s="20">
        <f>VLOOKUP($D$10,'[1]Формат ИПР'!$D:$DG,74,0)*1000</f>
        <v>47479.588210513975</v>
      </c>
      <c r="E30" s="41"/>
      <c r="F30" s="42"/>
      <c r="G30" s="27"/>
      <c r="H30" s="27"/>
      <c r="I30" s="27"/>
    </row>
    <row r="31" spans="1:16" ht="16.5" x14ac:dyDescent="0.25">
      <c r="A31" s="12" t="s">
        <v>85</v>
      </c>
      <c r="B31" s="87" t="s">
        <v>86</v>
      </c>
      <c r="C31" s="20"/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87</v>
      </c>
      <c r="B32" s="87" t="s">
        <v>88</v>
      </c>
      <c r="C32" s="20"/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89</v>
      </c>
      <c r="B33" s="87" t="s">
        <v>90</v>
      </c>
      <c r="C33" s="20"/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91</v>
      </c>
      <c r="B34" s="87" t="s">
        <v>92</v>
      </c>
      <c r="C34" s="20"/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93</v>
      </c>
      <c r="B35" s="87" t="s">
        <v>94</v>
      </c>
      <c r="C35" s="20"/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95</v>
      </c>
      <c r="B36" s="87" t="s">
        <v>96</v>
      </c>
      <c r="C36" s="20"/>
      <c r="D36" s="20">
        <v>0</v>
      </c>
      <c r="E36" s="41"/>
      <c r="F36" s="42"/>
      <c r="G36" s="27"/>
      <c r="H36" s="27"/>
      <c r="I36" s="27"/>
    </row>
    <row r="37" spans="1:16" x14ac:dyDescent="0.25">
      <c r="A37" s="43"/>
      <c r="B37" s="85"/>
      <c r="C37" s="86"/>
      <c r="D37" s="86"/>
      <c r="E37" s="41"/>
      <c r="F37" s="42"/>
      <c r="G37" s="27"/>
      <c r="H37" s="27"/>
      <c r="I37" s="27"/>
    </row>
    <row r="38" spans="1:16" x14ac:dyDescent="0.25">
      <c r="A38" s="43"/>
      <c r="B38" s="85"/>
      <c r="C38" s="86"/>
      <c r="D38" s="86"/>
      <c r="E38" s="41"/>
      <c r="F38" s="42"/>
      <c r="G38" s="27"/>
      <c r="H38" s="27"/>
      <c r="I38" s="27"/>
    </row>
    <row r="39" spans="1:16" ht="18" x14ac:dyDescent="0.25">
      <c r="A39" s="83" t="s">
        <v>37</v>
      </c>
      <c r="B39" s="83"/>
      <c r="C39" s="83"/>
      <c r="D39" s="83"/>
      <c r="E39" s="83"/>
      <c r="F39" s="83"/>
      <c r="G39" s="83"/>
    </row>
    <row r="40" spans="1:16" x14ac:dyDescent="0.25">
      <c r="A40" s="79" t="s">
        <v>38</v>
      </c>
      <c r="B40" s="79"/>
      <c r="C40" s="79"/>
      <c r="D40" s="79"/>
      <c r="E40" s="79"/>
      <c r="F40" s="79"/>
      <c r="G40" s="79"/>
    </row>
    <row r="41" spans="1:16" x14ac:dyDescent="0.25">
      <c r="A41" s="79" t="s">
        <v>39</v>
      </c>
      <c r="B41" s="79"/>
      <c r="C41" s="79"/>
      <c r="D41" s="79"/>
      <c r="E41" s="79"/>
      <c r="F41" s="79"/>
      <c r="G41" s="79"/>
      <c r="H41" s="25" t="s">
        <v>14</v>
      </c>
    </row>
    <row r="42" spans="1:16" x14ac:dyDescent="0.25">
      <c r="A42" s="79" t="s">
        <v>40</v>
      </c>
      <c r="B42" s="79"/>
      <c r="C42" s="79"/>
      <c r="D42" s="79"/>
      <c r="E42" s="79"/>
      <c r="F42" s="79"/>
      <c r="G42" s="79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79"/>
      <c r="B43" s="79"/>
      <c r="C43" s="79"/>
      <c r="D43" s="79"/>
      <c r="E43" s="79"/>
      <c r="F43" s="79"/>
      <c r="G43" s="79"/>
      <c r="H43" s="28"/>
      <c r="I43" s="29"/>
      <c r="J43" s="33"/>
      <c r="K43" s="33"/>
      <c r="L43" s="33"/>
      <c r="M43" s="33"/>
      <c r="N43" s="11"/>
      <c r="O43" s="11"/>
      <c r="P43" s="11"/>
    </row>
    <row r="44" spans="1:16" x14ac:dyDescent="0.25">
      <c r="A44" s="75" t="s">
        <v>41</v>
      </c>
      <c r="B44" s="75"/>
      <c r="C44" s="75"/>
      <c r="D44" s="44"/>
      <c r="E44" s="44" t="s">
        <v>29</v>
      </c>
      <c r="F44" s="45"/>
      <c r="G44" s="45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6"/>
      <c r="C45" s="25"/>
      <c r="D45" s="25" t="s">
        <v>28</v>
      </c>
      <c r="E45" s="44"/>
      <c r="F45" s="45"/>
      <c r="G45" s="45"/>
      <c r="H45" s="28"/>
      <c r="I45" s="29"/>
      <c r="J45" s="33"/>
      <c r="K45" s="33"/>
      <c r="L45" s="33"/>
      <c r="M45" s="33"/>
      <c r="N45" s="11"/>
      <c r="O45" s="11"/>
    </row>
    <row r="46" spans="1:16" x14ac:dyDescent="0.25">
      <c r="A46" s="46"/>
      <c r="B46" s="25"/>
      <c r="C46" s="25"/>
      <c r="D46" s="44"/>
      <c r="E46" s="44"/>
      <c r="F46" s="45"/>
      <c r="G46" s="45"/>
      <c r="H46" s="27"/>
      <c r="I46" s="29"/>
      <c r="J46" s="33"/>
      <c r="K46" s="33"/>
      <c r="L46" s="33"/>
      <c r="M46" s="33"/>
      <c r="N46" s="11"/>
      <c r="O46" s="11"/>
    </row>
    <row r="47" spans="1:16" x14ac:dyDescent="0.25">
      <c r="A47" s="75" t="s">
        <v>30</v>
      </c>
      <c r="B47" s="75"/>
      <c r="C47" s="75"/>
      <c r="D47" s="47"/>
      <c r="E47" s="47" t="s">
        <v>31</v>
      </c>
      <c r="F47" s="48"/>
      <c r="G47" s="48"/>
      <c r="H47" s="28"/>
      <c r="I47" s="29"/>
      <c r="J47" s="33"/>
      <c r="K47" s="33"/>
      <c r="L47" s="33"/>
      <c r="M47" s="33"/>
      <c r="N47" s="11"/>
      <c r="O47" s="11"/>
    </row>
    <row r="48" spans="1:16" x14ac:dyDescent="0.25">
      <c r="A48" s="49"/>
      <c r="C48" s="25"/>
      <c r="D48" s="25" t="s">
        <v>28</v>
      </c>
      <c r="E48" s="50"/>
      <c r="F48" s="51"/>
      <c r="G48" s="51"/>
      <c r="H48" s="28"/>
      <c r="I48" s="29"/>
      <c r="J48" s="33"/>
      <c r="K48" s="33"/>
      <c r="L48" s="33"/>
      <c r="M48" s="33"/>
      <c r="N48" s="11"/>
      <c r="O48" s="11"/>
    </row>
  </sheetData>
  <mergeCells count="21">
    <mergeCell ref="A15:P15"/>
    <mergeCell ref="A10:C10"/>
    <mergeCell ref="F20:O20"/>
    <mergeCell ref="A43:G43"/>
    <mergeCell ref="A39:G39"/>
    <mergeCell ref="A40:G40"/>
    <mergeCell ref="A41:G41"/>
    <mergeCell ref="A44:C44"/>
    <mergeCell ref="A47:C47"/>
    <mergeCell ref="A16:D16"/>
    <mergeCell ref="B4:N4"/>
    <mergeCell ref="A5:P5"/>
    <mergeCell ref="A6:P6"/>
    <mergeCell ref="A7:P7"/>
    <mergeCell ref="A8:P8"/>
    <mergeCell ref="A9:P9"/>
    <mergeCell ref="A42:G42"/>
    <mergeCell ref="A11:P11"/>
    <mergeCell ref="A12:P12"/>
    <mergeCell ref="A13:P13"/>
    <mergeCell ref="A14:P14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т2</vt:lpstr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2022-01-31T16:17:30Z</dcterms:modified>
</cp:coreProperties>
</file>